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se Castillo Files\Transparency\"/>
    </mc:Choice>
  </mc:AlternateContent>
  <xr:revisionPtr revIDLastSave="0" documentId="13_ncr:1_{744E7B65-8BA3-49F7-A6D4-FE6363FC7E8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H15" i="1" l="1"/>
  <c r="D15" i="1"/>
  <c r="B15" i="1"/>
  <c r="H14" i="1"/>
  <c r="D14" i="1"/>
  <c r="B14" i="1"/>
  <c r="H13" i="1"/>
  <c r="D13" i="1"/>
  <c r="B13" i="1"/>
  <c r="H12" i="1"/>
  <c r="D12" i="1"/>
  <c r="B12" i="1"/>
  <c r="D11" i="1"/>
  <c r="H11" i="1"/>
  <c r="B11" i="1"/>
  <c r="B10" i="1"/>
  <c r="H29" i="1" l="1"/>
  <c r="L29" i="1"/>
  <c r="J14" i="1" l="1"/>
  <c r="J15" i="1"/>
  <c r="J13" i="1"/>
  <c r="B29" i="1"/>
  <c r="F29" i="1"/>
  <c r="D29" i="1" l="1"/>
  <c r="J12" i="1"/>
  <c r="J11" i="1"/>
  <c r="J10" i="1"/>
  <c r="J29" i="1" l="1"/>
</calcChain>
</file>

<file path=xl/sharedStrings.xml><?xml version="1.0" encoding="utf-8"?>
<sst xmlns="http://schemas.openxmlformats.org/spreadsheetml/2006/main" count="32" uniqueCount="32">
  <si>
    <t>Payroll period:</t>
  </si>
  <si>
    <t>FICA/MED</t>
  </si>
  <si>
    <t>Retirement</t>
  </si>
  <si>
    <t>Health Ins.</t>
  </si>
  <si>
    <t>Term Life Ins.</t>
  </si>
  <si>
    <t>Total Payroll</t>
  </si>
  <si>
    <t>HIDALGO COUNTY REGIONAL MOBILITY AUTHORITY</t>
  </si>
  <si>
    <t>PAYROLL EXPENSE</t>
  </si>
  <si>
    <t>Payroll Processed by City of Pharr:</t>
  </si>
  <si>
    <t xml:space="preserve">Wages and </t>
  </si>
  <si>
    <t>Allowances</t>
  </si>
  <si>
    <t>Year End Totals</t>
  </si>
  <si>
    <t>Billing for</t>
  </si>
  <si>
    <t>07/06/2018-07/20/2018</t>
  </si>
  <si>
    <t>09/14/18; 09/28/18</t>
  </si>
  <si>
    <t>08/03/18; 08/17/18; 08/31/18</t>
  </si>
  <si>
    <t>10/12/2018-10/26/2018</t>
  </si>
  <si>
    <t>11/09/2018-11/23/2018</t>
  </si>
  <si>
    <t>12/07/2018-12/21/2018</t>
  </si>
  <si>
    <t>01/03/20; 01/17/20; 01/31/20</t>
  </si>
  <si>
    <t>02/14/2020-02/28/2020</t>
  </si>
  <si>
    <t>06/05/2020-06/19/2020</t>
  </si>
  <si>
    <t>03/13/2020; 03/27/2020</t>
  </si>
  <si>
    <t>04/10/2020- 04/24/2020</t>
  </si>
  <si>
    <t>05/08/2020-05/22/2020</t>
  </si>
  <si>
    <t>FOR THE PERIOD :  JANUARY- DECEMBER 2020</t>
  </si>
  <si>
    <t>07/03/20; 07/17/20; 07/31/20</t>
  </si>
  <si>
    <t>08/14/20; 08/28/20</t>
  </si>
  <si>
    <t>09/11/20; 09/25/20</t>
  </si>
  <si>
    <t>10/09/20; 10/23/20</t>
  </si>
  <si>
    <t>11/06/20; 11/20/20</t>
  </si>
  <si>
    <t>12/04/20; 12/18/20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</si>
</sst>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43" fontId="4" fillId="0" borderId="0" xfId="0" applyNumberFormat="1" applyFont="1"/>
    <xf numFmtId="14" fontId="4" fillId="0" borderId="0" xfId="0" applyNumberFormat="1" applyFont="1"/>
    <xf numFmtId="43" fontId="4" fillId="0" borderId="0" xfId="0" applyNumberFormat="1" applyFont="1" applyBorder="1"/>
    <xf numFmtId="43" fontId="4" fillId="0" borderId="0" xfId="0" quotePrefix="1" applyNumberFormat="1" applyFont="1" applyAlignment="1">
      <alignment horizontal="center"/>
    </xf>
    <xf numFmtId="43" fontId="4" fillId="0" borderId="1" xfId="0" applyNumberFormat="1" applyFont="1" applyBorder="1"/>
    <xf numFmtId="44" fontId="4" fillId="0" borderId="2" xfId="0" applyNumberFormat="1" applyFont="1" applyBorder="1"/>
    <xf numFmtId="0" fontId="4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2" zoomScaleNormal="100" workbookViewId="0">
      <selection activeCell="A2" sqref="A2"/>
    </sheetView>
  </sheetViews>
  <sheetFormatPr defaultRowHeight="14.4" x14ac:dyDescent="0.3"/>
  <cols>
    <col min="1" max="1" width="26.5546875" customWidth="1"/>
    <col min="2" max="2" width="12.5546875" bestFit="1" customWidth="1"/>
    <col min="3" max="3" width="2.6640625" customWidth="1"/>
    <col min="4" max="4" width="11.5546875" bestFit="1" customWidth="1"/>
    <col min="5" max="5" width="2.6640625" customWidth="1"/>
    <col min="6" max="6" width="11.5546875" bestFit="1" customWidth="1"/>
    <col min="7" max="7" width="2.6640625" customWidth="1"/>
    <col min="8" max="8" width="12.88671875" bestFit="1" customWidth="1"/>
    <col min="9" max="9" width="2.6640625" customWidth="1"/>
    <col min="10" max="10" width="12.5546875" bestFit="1" customWidth="1"/>
    <col min="11" max="11" width="3" customWidth="1"/>
    <col min="12" max="12" width="11.5546875" bestFit="1" customWidth="1"/>
    <col min="13" max="13" width="2.88671875" customWidth="1"/>
  </cols>
  <sheetData>
    <row r="1" spans="1:13" x14ac:dyDescent="0.3">
      <c r="A1" s="2" t="s">
        <v>6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3" x14ac:dyDescent="0.3">
      <c r="A2" s="2" t="s">
        <v>7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3" x14ac:dyDescent="0.3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3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x14ac:dyDescent="0.3">
      <c r="A5" s="5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x14ac:dyDescent="0.3">
      <c r="A6" s="1"/>
    </row>
    <row r="7" spans="1:13" x14ac:dyDescent="0.3">
      <c r="A7" s="6" t="s">
        <v>0</v>
      </c>
      <c r="B7" s="7" t="s">
        <v>9</v>
      </c>
      <c r="C7" s="7"/>
      <c r="D7" s="6"/>
      <c r="E7" s="6"/>
      <c r="F7" s="6"/>
      <c r="G7" s="6"/>
      <c r="H7" s="6"/>
      <c r="I7" s="6"/>
      <c r="J7" s="6"/>
      <c r="K7" s="6"/>
      <c r="L7" s="7" t="s">
        <v>12</v>
      </c>
      <c r="M7" s="6"/>
    </row>
    <row r="8" spans="1:13" x14ac:dyDescent="0.3">
      <c r="A8" s="6"/>
      <c r="B8" s="7" t="s">
        <v>10</v>
      </c>
      <c r="C8" s="7"/>
      <c r="D8" s="7" t="s">
        <v>1</v>
      </c>
      <c r="E8" s="7"/>
      <c r="F8" s="7" t="s">
        <v>2</v>
      </c>
      <c r="G8" s="7"/>
      <c r="H8" s="7" t="s">
        <v>4</v>
      </c>
      <c r="I8" s="7"/>
      <c r="J8" s="7" t="s">
        <v>5</v>
      </c>
      <c r="K8" s="6"/>
      <c r="L8" s="7" t="s">
        <v>3</v>
      </c>
      <c r="M8" s="6"/>
    </row>
    <row r="9" spans="1:13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3">
      <c r="A10" s="6" t="s">
        <v>19</v>
      </c>
      <c r="B10" s="8">
        <f>83825.25+2907.68+773.05</f>
        <v>87505.98</v>
      </c>
      <c r="C10" s="9"/>
      <c r="D10" s="8">
        <v>6510</v>
      </c>
      <c r="E10" s="9"/>
      <c r="F10" s="8">
        <v>6626.45</v>
      </c>
      <c r="G10" s="9"/>
      <c r="H10" s="8">
        <v>27.6</v>
      </c>
      <c r="I10" s="9"/>
      <c r="J10" s="8">
        <f>SUM(B10:I10)</f>
        <v>100670.03</v>
      </c>
      <c r="K10" s="6"/>
      <c r="L10" s="8">
        <v>3303.73</v>
      </c>
      <c r="M10" s="6"/>
    </row>
    <row r="11" spans="1:13" x14ac:dyDescent="0.3">
      <c r="A11" s="10" t="s">
        <v>20</v>
      </c>
      <c r="B11" s="9">
        <f>58244.9+2307.68+576.9</f>
        <v>61129.48</v>
      </c>
      <c r="C11" s="9"/>
      <c r="D11" s="9">
        <f>3589.83+909.73</f>
        <v>4499.5599999999995</v>
      </c>
      <c r="E11" s="9"/>
      <c r="F11" s="9">
        <v>4622.03</v>
      </c>
      <c r="G11" s="9"/>
      <c r="H11" s="9">
        <f>9.38+19.56</f>
        <v>28.939999999999998</v>
      </c>
      <c r="I11" s="9"/>
      <c r="J11" s="9">
        <f>SUM(B11:I11)</f>
        <v>70280.010000000009</v>
      </c>
      <c r="K11" s="6"/>
      <c r="L11" s="9">
        <v>4217.3500000000004</v>
      </c>
      <c r="M11" s="6"/>
    </row>
    <row r="12" spans="1:13" x14ac:dyDescent="0.3">
      <c r="A12" s="6" t="s">
        <v>22</v>
      </c>
      <c r="B12" s="9">
        <f>59348.69+33.35+2307.68+576.9</f>
        <v>62266.62</v>
      </c>
      <c r="C12" s="9"/>
      <c r="D12" s="9">
        <f>3645.48+922.75</f>
        <v>4568.2299999999996</v>
      </c>
      <c r="E12" s="9"/>
      <c r="F12" s="9">
        <v>4680.76</v>
      </c>
      <c r="G12" s="9"/>
      <c r="H12" s="9">
        <f>9.38+22.82</f>
        <v>32.200000000000003</v>
      </c>
      <c r="I12" s="9"/>
      <c r="J12" s="9">
        <f>SUM(B12:I12)</f>
        <v>71547.81</v>
      </c>
      <c r="K12" s="6"/>
      <c r="L12" s="9">
        <v>7879.72</v>
      </c>
      <c r="M12" s="6"/>
    </row>
    <row r="13" spans="1:13" x14ac:dyDescent="0.3">
      <c r="A13" s="6" t="s">
        <v>23</v>
      </c>
      <c r="B13" s="9">
        <f>59049.66+2307.68+576.9</f>
        <v>61934.240000000005</v>
      </c>
      <c r="C13" s="9"/>
      <c r="D13" s="9">
        <f>3635.35+920.4</f>
        <v>4555.75</v>
      </c>
      <c r="E13" s="9"/>
      <c r="F13" s="9">
        <v>4678.1000000000004</v>
      </c>
      <c r="G13" s="9"/>
      <c r="H13" s="9">
        <f>9.38+22.82</f>
        <v>32.200000000000003</v>
      </c>
      <c r="I13" s="9"/>
      <c r="J13" s="9">
        <f>SUM(B13:I13)</f>
        <v>71200.290000000008</v>
      </c>
      <c r="K13" s="6"/>
      <c r="L13" s="9">
        <v>4901.76</v>
      </c>
      <c r="M13" s="6"/>
    </row>
    <row r="14" spans="1:13" x14ac:dyDescent="0.3">
      <c r="A14" s="10" t="s">
        <v>24</v>
      </c>
      <c r="B14" s="9">
        <f>59379.16+2307.68+576.9</f>
        <v>62263.740000000005</v>
      </c>
      <c r="C14" s="9"/>
      <c r="D14" s="9">
        <f>3645.29+922.72</f>
        <v>4568.01</v>
      </c>
      <c r="E14" s="9"/>
      <c r="F14" s="9">
        <v>4687.82</v>
      </c>
      <c r="G14" s="9"/>
      <c r="H14" s="9">
        <f>9.38+22.8</f>
        <v>32.18</v>
      </c>
      <c r="I14" s="9"/>
      <c r="J14" s="9">
        <f t="shared" ref="J14:J27" si="0">SUM(B14:I14)</f>
        <v>71551.75</v>
      </c>
      <c r="K14" s="6"/>
      <c r="L14" s="9">
        <v>7008.35</v>
      </c>
      <c r="M14" s="6"/>
    </row>
    <row r="15" spans="1:13" x14ac:dyDescent="0.3">
      <c r="A15" s="10" t="s">
        <v>21</v>
      </c>
      <c r="B15" s="11">
        <f>59205.69+2307.68+576.9</f>
        <v>62090.270000000004</v>
      </c>
      <c r="C15" s="9"/>
      <c r="D15" s="11">
        <f>2860.68+920.2</f>
        <v>3780.88</v>
      </c>
      <c r="E15" s="9"/>
      <c r="F15" s="11">
        <v>4678.1000000000004</v>
      </c>
      <c r="G15" s="9"/>
      <c r="H15" s="11">
        <f>9.38+22.8</f>
        <v>32.18</v>
      </c>
      <c r="I15" s="9"/>
      <c r="J15" s="11">
        <f t="shared" si="0"/>
        <v>70581.430000000008</v>
      </c>
      <c r="K15" s="6"/>
      <c r="L15" s="11">
        <v>2306.9899999999998</v>
      </c>
      <c r="M15" s="6"/>
    </row>
    <row r="16" spans="1:13" hidden="1" x14ac:dyDescent="0.3">
      <c r="A16" s="10" t="s">
        <v>13</v>
      </c>
      <c r="B16" s="9"/>
      <c r="C16" s="9"/>
      <c r="D16" s="9"/>
      <c r="E16" s="9"/>
      <c r="F16" s="9"/>
      <c r="G16" s="9"/>
      <c r="H16" s="9"/>
      <c r="I16" s="9"/>
      <c r="J16" s="11">
        <f t="shared" si="0"/>
        <v>0</v>
      </c>
      <c r="K16" s="6"/>
      <c r="L16" s="9"/>
      <c r="M16" s="12"/>
    </row>
    <row r="17" spans="1:13" hidden="1" x14ac:dyDescent="0.3">
      <c r="A17" s="6" t="s">
        <v>15</v>
      </c>
      <c r="B17" s="9"/>
      <c r="C17" s="9"/>
      <c r="D17" s="9"/>
      <c r="E17" s="9"/>
      <c r="F17" s="9"/>
      <c r="G17" s="9"/>
      <c r="H17" s="9"/>
      <c r="I17" s="9"/>
      <c r="J17" s="11">
        <f t="shared" si="0"/>
        <v>0</v>
      </c>
      <c r="K17" s="6"/>
      <c r="L17" s="9"/>
      <c r="M17" s="6"/>
    </row>
    <row r="18" spans="1:13" hidden="1" x14ac:dyDescent="0.3">
      <c r="A18" s="6" t="s">
        <v>14</v>
      </c>
      <c r="B18" s="9"/>
      <c r="C18" s="9"/>
      <c r="D18" s="9"/>
      <c r="E18" s="9"/>
      <c r="F18" s="9"/>
      <c r="G18" s="9"/>
      <c r="H18" s="9"/>
      <c r="I18" s="9"/>
      <c r="J18" s="11">
        <f t="shared" si="0"/>
        <v>0</v>
      </c>
      <c r="K18" s="6"/>
      <c r="L18" s="9"/>
      <c r="M18" s="6"/>
    </row>
    <row r="19" spans="1:13" hidden="1" x14ac:dyDescent="0.3">
      <c r="A19" s="10" t="s">
        <v>16</v>
      </c>
      <c r="B19" s="9"/>
      <c r="C19" s="9"/>
      <c r="D19" s="9"/>
      <c r="E19" s="9"/>
      <c r="F19" s="9"/>
      <c r="G19" s="9"/>
      <c r="H19" s="9"/>
      <c r="I19" s="9"/>
      <c r="J19" s="11">
        <f t="shared" si="0"/>
        <v>0</v>
      </c>
      <c r="K19" s="6"/>
      <c r="L19" s="9"/>
      <c r="M19" s="6"/>
    </row>
    <row r="20" spans="1:13" hidden="1" x14ac:dyDescent="0.3">
      <c r="A20" s="10" t="s">
        <v>17</v>
      </c>
      <c r="B20" s="9"/>
      <c r="C20" s="9"/>
      <c r="D20" s="9"/>
      <c r="E20" s="9"/>
      <c r="F20" s="9"/>
      <c r="G20" s="9"/>
      <c r="H20" s="9"/>
      <c r="I20" s="9"/>
      <c r="J20" s="11">
        <f t="shared" si="0"/>
        <v>0</v>
      </c>
      <c r="K20" s="6"/>
      <c r="L20" s="9"/>
      <c r="M20" s="6"/>
    </row>
    <row r="21" spans="1:13" hidden="1" x14ac:dyDescent="0.3">
      <c r="A21" s="10" t="s">
        <v>18</v>
      </c>
      <c r="B21" s="13"/>
      <c r="C21" s="9"/>
      <c r="D21" s="13"/>
      <c r="E21" s="9"/>
      <c r="F21" s="13"/>
      <c r="G21" s="9"/>
      <c r="H21" s="13"/>
      <c r="I21" s="9"/>
      <c r="J21" s="11">
        <f t="shared" si="0"/>
        <v>0</v>
      </c>
      <c r="K21" s="6"/>
      <c r="L21" s="13"/>
      <c r="M21" s="6"/>
    </row>
    <row r="22" spans="1:13" x14ac:dyDescent="0.3">
      <c r="A22" s="10" t="s">
        <v>26</v>
      </c>
      <c r="B22" s="11">
        <v>93239.37</v>
      </c>
      <c r="C22" s="9"/>
      <c r="D22" s="11">
        <v>5375.04</v>
      </c>
      <c r="E22" s="9"/>
      <c r="F22" s="11">
        <v>7017.14</v>
      </c>
      <c r="G22" s="9"/>
      <c r="H22" s="11">
        <v>32.18</v>
      </c>
      <c r="I22" s="9"/>
      <c r="J22" s="11">
        <f t="shared" si="0"/>
        <v>105663.72999999998</v>
      </c>
      <c r="K22" s="6"/>
      <c r="L22" s="11">
        <v>2728.73</v>
      </c>
      <c r="M22" s="6"/>
    </row>
    <row r="23" spans="1:13" x14ac:dyDescent="0.3">
      <c r="A23" s="10" t="s">
        <v>27</v>
      </c>
      <c r="B23" s="11">
        <v>61982.5</v>
      </c>
      <c r="C23" s="9"/>
      <c r="D23" s="11">
        <v>3508.24</v>
      </c>
      <c r="E23" s="9"/>
      <c r="F23" s="11">
        <v>4699.63</v>
      </c>
      <c r="G23" s="9"/>
      <c r="H23" s="11">
        <v>32.18</v>
      </c>
      <c r="I23" s="9"/>
      <c r="J23" s="11">
        <f t="shared" si="0"/>
        <v>70222.549999999988</v>
      </c>
      <c r="K23" s="6"/>
      <c r="L23" s="11">
        <v>3493.42</v>
      </c>
      <c r="M23" s="6"/>
    </row>
    <row r="24" spans="1:13" x14ac:dyDescent="0.3">
      <c r="A24" s="10" t="s">
        <v>28</v>
      </c>
      <c r="B24" s="11">
        <v>61233.3</v>
      </c>
      <c r="C24" s="9"/>
      <c r="D24" s="11">
        <v>3450.92</v>
      </c>
      <c r="E24" s="9"/>
      <c r="F24" s="11">
        <v>4693.78</v>
      </c>
      <c r="G24" s="9"/>
      <c r="H24" s="11">
        <v>32.18</v>
      </c>
      <c r="I24" s="9"/>
      <c r="J24" s="11">
        <f t="shared" si="0"/>
        <v>69410.179999999993</v>
      </c>
      <c r="K24" s="6"/>
      <c r="L24" s="11">
        <v>4988.8500000000004</v>
      </c>
      <c r="M24" s="6"/>
    </row>
    <row r="25" spans="1:13" x14ac:dyDescent="0.3">
      <c r="A25" s="10" t="s">
        <v>29</v>
      </c>
      <c r="B25" s="11">
        <v>62088.23</v>
      </c>
      <c r="C25" s="9"/>
      <c r="D25" s="11">
        <v>3516.32</v>
      </c>
      <c r="E25" s="9"/>
      <c r="F25" s="11">
        <v>4692.5</v>
      </c>
      <c r="G25" s="9"/>
      <c r="H25" s="11">
        <v>32.18</v>
      </c>
      <c r="I25" s="9"/>
      <c r="J25" s="11">
        <f t="shared" si="0"/>
        <v>70329.23</v>
      </c>
      <c r="K25" s="6"/>
      <c r="L25" s="11">
        <v>1575.85</v>
      </c>
      <c r="M25" s="6"/>
    </row>
    <row r="26" spans="1:13" x14ac:dyDescent="0.3">
      <c r="A26" s="10" t="s">
        <v>30</v>
      </c>
      <c r="B26" s="11">
        <v>62143.97</v>
      </c>
      <c r="C26" s="9"/>
      <c r="D26" s="11">
        <v>3520.6</v>
      </c>
      <c r="E26" s="9"/>
      <c r="F26" s="11">
        <v>4692.8</v>
      </c>
      <c r="G26" s="9"/>
      <c r="H26" s="11">
        <v>32.18</v>
      </c>
      <c r="I26" s="9"/>
      <c r="J26" s="11">
        <f t="shared" si="0"/>
        <v>70389.55</v>
      </c>
      <c r="K26" s="6"/>
      <c r="L26" s="11">
        <v>4431.9799999999996</v>
      </c>
      <c r="M26" s="6"/>
    </row>
    <row r="27" spans="1:13" x14ac:dyDescent="0.3">
      <c r="A27" s="10" t="s">
        <v>31</v>
      </c>
      <c r="B27" s="13">
        <v>68594.490000000005</v>
      </c>
      <c r="C27" s="9"/>
      <c r="D27" s="13">
        <v>3948.25</v>
      </c>
      <c r="E27" s="9"/>
      <c r="F27" s="13">
        <v>5139.6400000000003</v>
      </c>
      <c r="G27" s="9"/>
      <c r="H27" s="13">
        <v>32.18</v>
      </c>
      <c r="I27" s="9"/>
      <c r="J27" s="13">
        <f t="shared" si="0"/>
        <v>77714.559999999998</v>
      </c>
      <c r="K27" s="6"/>
      <c r="L27" s="13">
        <v>3522.11</v>
      </c>
      <c r="M27" s="6"/>
    </row>
    <row r="28" spans="1:13" x14ac:dyDescent="0.3">
      <c r="A28" s="6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6"/>
    </row>
    <row r="29" spans="1:13" ht="15" thickBot="1" x14ac:dyDescent="0.35">
      <c r="A29" s="10" t="s">
        <v>11</v>
      </c>
      <c r="B29" s="14">
        <f>SUM(B10:B28)</f>
        <v>806472.19</v>
      </c>
      <c r="C29" s="9"/>
      <c r="D29" s="14">
        <f>SUM(D10:D28)</f>
        <v>51801.799999999996</v>
      </c>
      <c r="E29" s="9"/>
      <c r="F29" s="14">
        <f>SUM(F10:F28)</f>
        <v>60908.75</v>
      </c>
      <c r="G29" s="9"/>
      <c r="H29" s="14">
        <f>SUM(H10:H28)</f>
        <v>378.38000000000005</v>
      </c>
      <c r="I29" s="9"/>
      <c r="J29" s="14">
        <f>SUM(J10:J28)</f>
        <v>919561.12000000011</v>
      </c>
      <c r="K29" s="6"/>
      <c r="L29" s="14">
        <f>SUM(L10:L28)</f>
        <v>50358.84</v>
      </c>
      <c r="M29" s="6"/>
    </row>
    <row r="30" spans="1:13" ht="15" thickTop="1" x14ac:dyDescent="0.3">
      <c r="A30" s="6"/>
      <c r="B30" s="9"/>
      <c r="C30" s="9"/>
      <c r="D30" s="9"/>
      <c r="E30" s="9"/>
      <c r="F30" s="9"/>
      <c r="G30" s="9"/>
      <c r="H30" s="9"/>
      <c r="I30" s="9"/>
      <c r="J30" s="9"/>
      <c r="K30" s="6"/>
      <c r="L30" s="9"/>
      <c r="M30" s="6"/>
    </row>
    <row r="31" spans="1:13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6"/>
      <c r="L31" s="6"/>
      <c r="M31" s="6"/>
    </row>
    <row r="32" spans="1:13" x14ac:dyDescent="0.3">
      <c r="A32" s="6"/>
      <c r="B32" s="9"/>
      <c r="C32" s="9"/>
      <c r="D32" s="9"/>
      <c r="E32" s="9"/>
      <c r="F32" s="9"/>
      <c r="G32" s="9"/>
      <c r="H32" s="9"/>
      <c r="I32" s="9"/>
      <c r="J32" s="9"/>
      <c r="K32" s="6"/>
      <c r="L32" s="6"/>
      <c r="M32" s="6"/>
    </row>
    <row r="33" spans="1:13" x14ac:dyDescent="0.3">
      <c r="A33" s="6"/>
      <c r="B33" s="9"/>
      <c r="C33" s="9"/>
      <c r="D33" s="9"/>
      <c r="E33" s="9"/>
      <c r="F33" s="9"/>
      <c r="G33" s="9"/>
      <c r="H33" s="9"/>
      <c r="I33" s="9"/>
      <c r="J33" s="9"/>
      <c r="K33" s="6"/>
      <c r="L33" s="6"/>
      <c r="M33" s="6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Joe Castillo</cp:lastModifiedBy>
  <cp:lastPrinted>2021-05-13T15:16:14Z</cp:lastPrinted>
  <dcterms:created xsi:type="dcterms:W3CDTF">2018-05-14T15:08:44Z</dcterms:created>
  <dcterms:modified xsi:type="dcterms:W3CDTF">2021-05-13T15:38:31Z</dcterms:modified>
</cp:coreProperties>
</file>